
<file path=[Content_Types].xml><?xml version="1.0" encoding="utf-8"?>
<Types xmlns="http://schemas.openxmlformats.org/package/2006/content-types">
  <Default Extension="wmf" ContentType="image/x-wmf"/>
  <Default Extension="png" ContentType="image/png"/>
  <Default Extension="xml" ContentType="application/xml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xl/theme/theme1.xml" ContentType="application/vnd.openxmlformats-officedocument.theme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custom-properties" Target="docProps/custom.xml"/><Relationship 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GKtwo" sheetId="1" state="visible" r:id="rId4"/>
  </sheets>
  <calcPr/>
</workbook>
</file>

<file path=xl/sharedStrings.xml><?xml version="1.0" encoding="utf-8"?>
<sst xmlns="http://schemas.openxmlformats.org/spreadsheetml/2006/main" count="39" uniqueCount="39">
  <si>
    <t xml:space="preserve">Monocure3D GKtwo Price List</t>
  </si>
  <si>
    <t xml:space="preserve">Printer + Accessories TOTAL$AUD</t>
  </si>
  <si>
    <t>Product</t>
  </si>
  <si>
    <t>Specification</t>
  </si>
  <si>
    <t>Picture</t>
  </si>
  <si>
    <t>ITEMS</t>
  </si>
  <si>
    <t xml:space="preserve"> Unit Price inc DHL Express(ex GST)</t>
  </si>
  <si>
    <t xml:space="preserve"> 10% GST</t>
  </si>
  <si>
    <t xml:space="preserve">Unit Price inc DHL &amp; GST</t>
  </si>
  <si>
    <t xml:space="preserve">Blanket Order  20% Holding Deposit</t>
  </si>
  <si>
    <t xml:space="preserve">Blanket Order Total</t>
  </si>
  <si>
    <t>Packing</t>
  </si>
  <si>
    <t xml:space="preserve">GKtwo 8K</t>
  </si>
  <si>
    <t xml:space="preserve">1pcs </t>
  </si>
  <si>
    <t>NA</t>
  </si>
  <si>
    <r>
      <rPr>
        <b/>
        <sz val="14"/>
        <rFont val="Arial"/>
      </rPr>
      <t xml:space="preserve">Product Size</t>
    </r>
    <r>
      <rPr>
        <b/>
        <sz val="14"/>
        <rFont val="宋体"/>
      </rPr>
      <t>：</t>
    </r>
    <r>
      <rPr>
        <sz val="14"/>
        <rFont val="Arial"/>
      </rPr>
      <t xml:space="preserve">
350*315*H455mm 
</t>
    </r>
    <r>
      <rPr>
        <b/>
        <sz val="14"/>
        <rFont val="Arial"/>
      </rPr>
      <t xml:space="preserve">Package Weight</t>
    </r>
    <r>
      <rPr>
        <b/>
        <sz val="14"/>
        <rFont val="宋体"/>
      </rPr>
      <t>：</t>
    </r>
    <r>
      <rPr>
        <sz val="14"/>
        <rFont val="Arial"/>
      </rPr>
      <t xml:space="preserve">
20kg
</t>
    </r>
    <r>
      <rPr>
        <b/>
        <sz val="14"/>
        <rFont val="Arial"/>
      </rPr>
      <t xml:space="preserve">Package Size</t>
    </r>
    <r>
      <rPr>
        <b/>
        <sz val="14"/>
        <rFont val="宋体"/>
      </rPr>
      <t>：</t>
    </r>
    <r>
      <rPr>
        <sz val="14"/>
        <rFont val="Arial"/>
      </rPr>
      <t xml:space="preserve">
445*420*550mm </t>
    </r>
  </si>
  <si>
    <t>10pcs</t>
  </si>
  <si>
    <t>20pcs</t>
  </si>
  <si>
    <t>50pcs</t>
  </si>
  <si>
    <t>70pcs</t>
  </si>
  <si>
    <t>100pcs</t>
  </si>
  <si>
    <t xml:space="preserve">W230 Ultrasonic Cleaner</t>
  </si>
  <si>
    <r>
      <t xml:space="preserve">Washing Volume</t>
    </r>
    <r>
      <rPr>
        <sz val="13"/>
        <color indexed="64"/>
        <rFont val="宋体"/>
      </rPr>
      <t>：</t>
    </r>
    <r>
      <rPr>
        <sz val="13"/>
        <color indexed="64"/>
        <rFont val="Arial"/>
      </rPr>
      <t xml:space="preserve"> 228*128*H200mm
Cleaning methods</t>
    </r>
    <r>
      <rPr>
        <sz val="13"/>
        <color indexed="64"/>
        <rFont val="宋体"/>
      </rPr>
      <t>：</t>
    </r>
    <r>
      <rPr>
        <sz val="13"/>
        <color indexed="64"/>
        <rFont val="Arial"/>
      </rPr>
      <t xml:space="preserve"> Ultrasonic
Timing method</t>
    </r>
    <r>
      <rPr>
        <sz val="13"/>
        <color indexed="64"/>
        <rFont val="宋体"/>
      </rPr>
      <t>：</t>
    </r>
    <r>
      <rPr>
        <sz val="13"/>
        <color indexed="64"/>
        <rFont val="Arial"/>
      </rPr>
      <t xml:space="preserve"> 0-5 minutes (default 3 minutes)
Capacity</t>
    </r>
    <r>
      <rPr>
        <sz val="13"/>
        <color indexed="64"/>
        <rFont val="宋体"/>
      </rPr>
      <t>：</t>
    </r>
    <r>
      <rPr>
        <sz val="13"/>
        <color indexed="64"/>
        <rFont val="Arial"/>
      </rPr>
      <t xml:space="preserve"> 7L
Voltage</t>
    </r>
    <r>
      <rPr>
        <sz val="13"/>
        <color indexed="64"/>
        <rFont val="宋体"/>
      </rPr>
      <t>：</t>
    </r>
    <r>
      <rPr>
        <sz val="13"/>
        <color indexed="64"/>
        <rFont val="Arial"/>
      </rPr>
      <t xml:space="preserve"> 110, 220V (produced on demand)
Power</t>
    </r>
    <r>
      <rPr>
        <sz val="13"/>
        <color indexed="64"/>
        <rFont val="宋体"/>
      </rPr>
      <t>：</t>
    </r>
    <r>
      <rPr>
        <sz val="13"/>
        <color indexed="64"/>
        <rFont val="Arial"/>
      </rPr>
      <t xml:space="preserve"> 48W</t>
    </r>
  </si>
  <si>
    <r>
      <rPr>
        <b/>
        <sz val="16"/>
        <rFont val="Arial"/>
      </rPr>
      <t xml:space="preserve">Product Size</t>
    </r>
    <r>
      <rPr>
        <b/>
        <sz val="16"/>
        <rFont val="宋体"/>
      </rPr>
      <t>：</t>
    </r>
    <r>
      <rPr>
        <b/>
        <sz val="16"/>
        <rFont val="Arial"/>
      </rPr>
      <t xml:space="preserve"> </t>
    </r>
    <r>
      <rPr>
        <sz val="16"/>
        <rFont val="Arial"/>
      </rPr>
      <t xml:space="preserve">
380*185*H335mm
</t>
    </r>
    <r>
      <rPr>
        <b/>
        <sz val="16"/>
        <rFont val="Arial"/>
      </rPr>
      <t xml:space="preserve">Package Weight</t>
    </r>
    <r>
      <rPr>
        <b/>
        <sz val="16"/>
        <rFont val="宋体"/>
      </rPr>
      <t>：</t>
    </r>
    <r>
      <rPr>
        <b/>
        <sz val="16"/>
        <rFont val="Arial"/>
      </rPr>
      <t xml:space="preserve"> </t>
    </r>
    <r>
      <rPr>
        <sz val="16"/>
        <rFont val="Arial"/>
      </rPr>
      <t xml:space="preserve">
8.5kg
</t>
    </r>
    <r>
      <rPr>
        <b/>
        <sz val="16"/>
        <rFont val="Arial"/>
      </rPr>
      <t xml:space="preserve">Package Size</t>
    </r>
    <r>
      <rPr>
        <b/>
        <sz val="16"/>
        <rFont val="宋体"/>
      </rPr>
      <t>：</t>
    </r>
    <r>
      <rPr>
        <sz val="16"/>
        <rFont val="Arial"/>
      </rPr>
      <t xml:space="preserve"> 
460*280*390mm</t>
    </r>
  </si>
  <si>
    <t xml:space="preserve">D265 Curing Station</t>
  </si>
  <si>
    <r>
      <t xml:space="preserve">Curing Size</t>
    </r>
    <r>
      <rPr>
        <sz val="13"/>
        <color indexed="64"/>
        <rFont val="宋体"/>
      </rPr>
      <t>：</t>
    </r>
    <r>
      <rPr>
        <sz val="13"/>
        <color indexed="64"/>
        <rFont val="Arial"/>
      </rPr>
      <t xml:space="preserve"> D265*H140mm
Timing method</t>
    </r>
    <r>
      <rPr>
        <sz val="13"/>
        <color indexed="64"/>
        <rFont val="宋体"/>
      </rPr>
      <t>：</t>
    </r>
    <r>
      <rPr>
        <sz val="13"/>
        <color indexed="64"/>
        <rFont val="Arial"/>
      </rPr>
      <t xml:space="preserve"> 0-30 minutes (default 3 minutes)
Wave length</t>
    </r>
    <r>
      <rPr>
        <sz val="13"/>
        <color indexed="64"/>
        <rFont val="宋体"/>
      </rPr>
      <t>：</t>
    </r>
    <r>
      <rPr>
        <sz val="13"/>
        <color indexed="64"/>
        <rFont val="Arial"/>
      </rPr>
      <t xml:space="preserve"> 400-405nm
Curing method</t>
    </r>
    <r>
      <rPr>
        <sz val="13"/>
        <color indexed="64"/>
        <rFont val="宋体"/>
      </rPr>
      <t>：</t>
    </r>
    <r>
      <rPr>
        <sz val="13"/>
        <color indexed="64"/>
        <rFont val="Arial"/>
      </rPr>
      <t xml:space="preserve"> UV rotational curing
Voltage: Input 110/220V Output24V
Frequency</t>
    </r>
    <r>
      <rPr>
        <sz val="13"/>
        <color indexed="64"/>
        <rFont val="宋体"/>
      </rPr>
      <t>：</t>
    </r>
    <r>
      <rPr>
        <sz val="13"/>
        <color indexed="64"/>
        <rFont val="Arial"/>
      </rPr>
      <t xml:space="preserve"> 50/60HZ
Power</t>
    </r>
    <r>
      <rPr>
        <sz val="13"/>
        <color indexed="64"/>
        <rFont val="宋体"/>
      </rPr>
      <t>：</t>
    </r>
    <r>
      <rPr>
        <sz val="13"/>
        <color indexed="64"/>
        <rFont val="Arial"/>
      </rPr>
      <t xml:space="preserve"> 60W</t>
    </r>
  </si>
  <si>
    <r>
      <rPr>
        <b/>
        <sz val="16"/>
        <rFont val="Arial"/>
      </rPr>
      <t xml:space="preserve">Product Size</t>
    </r>
    <r>
      <rPr>
        <b/>
        <sz val="16"/>
        <rFont val="宋体"/>
      </rPr>
      <t>：</t>
    </r>
    <r>
      <rPr>
        <sz val="16"/>
        <rFont val="Arial"/>
      </rPr>
      <t xml:space="preserve"> 
300*300*H242mm
</t>
    </r>
    <r>
      <rPr>
        <b/>
        <sz val="16"/>
        <rFont val="Arial"/>
      </rPr>
      <t xml:space="preserve">Package Weight</t>
    </r>
    <r>
      <rPr>
        <b/>
        <sz val="16"/>
        <rFont val="宋体"/>
      </rPr>
      <t>：</t>
    </r>
    <r>
      <rPr>
        <b/>
        <sz val="16"/>
        <rFont val="Arial"/>
      </rPr>
      <t xml:space="preserve"> </t>
    </r>
    <r>
      <rPr>
        <sz val="16"/>
        <rFont val="Arial"/>
      </rPr>
      <t xml:space="preserve">
8kg
</t>
    </r>
    <r>
      <rPr>
        <b/>
        <sz val="16"/>
        <rFont val="Arial"/>
      </rPr>
      <t xml:space="preserve">Package Size</t>
    </r>
    <r>
      <rPr>
        <b/>
        <sz val="16"/>
        <rFont val="宋体"/>
      </rPr>
      <t>：</t>
    </r>
    <r>
      <rPr>
        <sz val="16"/>
        <rFont val="Arial"/>
      </rPr>
      <t xml:space="preserve"> 
380*380*300mm</t>
    </r>
  </si>
  <si>
    <t xml:space="preserve">Notes: </t>
  </si>
  <si>
    <t xml:space="preserve">1. All the prices are based on AUD Dollars .</t>
  </si>
  <si>
    <t xml:space="preserve">2. Lead time 7-14 days after approval of Invoice.</t>
  </si>
  <si>
    <t xml:space="preserve">3. DHL Express Shipping Included (Australia Metro Only) </t>
  </si>
  <si>
    <t xml:space="preserve">4. 20% Holding Deposit for Blanket Orders (Price held for 6 months)</t>
  </si>
  <si>
    <t xml:space="preserve">5. Returns not allowed </t>
  </si>
  <si>
    <t xml:space="preserve"> </t>
  </si>
  <si>
    <t xml:space="preserve">Payment terms: </t>
  </si>
  <si>
    <t xml:space="preserve">Credit Card, PayPal or EFT 100% before delivery </t>
  </si>
  <si>
    <t xml:space="preserve">Quality Gaurantee:</t>
  </si>
  <si>
    <t xml:space="preserve">i. One year warranty</t>
  </si>
  <si>
    <t xml:space="preserve">ii.Pass CE , RoHs, FCC standard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</si>
</sst>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4" formatCode="&quot;$&quot;#,##0.00"/>
    <numFmt numFmtId="165" formatCode="_ * #,##0.00_ ;_ * \-#,##0.00_ ;_ * &quot;-&quot;??_ ;_ @_ "/>
    <numFmt numFmtId="166" formatCode="[$$-409]#,##0.00"/>
    <numFmt numFmtId="167" formatCode="\$#,##0.00_);[Red](\$#,##0.00)"/>
  </numFmts>
  <fonts count="22">
    <font>
      <sz val="12.000000"/>
      <color theme="1"/>
      <name val="宋体"/>
    </font>
    <font>
      <sz val="11.000000"/>
      <color theme="0"/>
      <name val="Calibri"/>
      <scheme val="minor"/>
    </font>
    <font>
      <sz val="12.000000"/>
      <name val="宋体"/>
    </font>
    <font>
      <sz val="12.000000"/>
      <name val="微软雅黑"/>
    </font>
    <font>
      <b/>
      <sz val="36.000000"/>
      <name val="Arial"/>
    </font>
    <font>
      <sz val="16.000000"/>
      <name val="Arial"/>
    </font>
    <font>
      <b/>
      <i/>
      <sz val="28.000000"/>
      <name val="Arial"/>
    </font>
    <font>
      <b/>
      <i/>
      <sz val="28.000000"/>
      <name val="宋体"/>
    </font>
    <font>
      <b/>
      <sz val="16.000000"/>
      <color theme="0"/>
      <name val="Arial"/>
    </font>
    <font>
      <b/>
      <sz val="12.000000"/>
      <color theme="0"/>
      <name val="Arial"/>
    </font>
    <font>
      <b/>
      <sz val="16.000000"/>
      <color theme="1"/>
      <name val="Arial"/>
    </font>
    <font>
      <sz val="10.000000"/>
      <color theme="1"/>
      <name val="Arial"/>
    </font>
    <font>
      <sz val="16.000000"/>
      <color theme="0"/>
      <name val="Arial"/>
    </font>
    <font>
      <sz val="16.000000"/>
      <color theme="1"/>
      <name val="Arial"/>
    </font>
    <font>
      <b/>
      <sz val="14.000000"/>
      <color theme="1"/>
      <name val="Arial"/>
    </font>
    <font>
      <sz val="14.000000"/>
      <name val="Arial"/>
    </font>
    <font>
      <sz val="10.000000"/>
      <name val="宋体"/>
    </font>
    <font>
      <b/>
      <sz val="14.000000"/>
      <name val="Arial"/>
    </font>
    <font>
      <sz val="13.000000"/>
      <color theme="1"/>
      <name val="Arial"/>
    </font>
    <font>
      <sz val="12.000000"/>
      <color theme="1"/>
      <name val="Arial"/>
    </font>
    <font>
      <sz val="13.000000"/>
      <name val="宋体"/>
    </font>
    <font>
      <sz val="12.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0"/>
        <bgColor theme="0"/>
      </patternFill>
    </fill>
    <fill>
      <patternFill patternType="solid">
        <fgColor theme="9" tint="0.39997558519241921"/>
        <bgColor theme="9" tint="0.39997558519241921"/>
      </patternFill>
    </fill>
  </fills>
  <borders count="9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</borders>
  <cellStyleXfs count="3">
    <xf fontId="0" fillId="0" borderId="0" numFmtId="0" applyNumberFormat="1" applyFont="1" applyFill="1" applyBorder="1">
      <alignment vertical="center"/>
    </xf>
    <xf fontId="1" fillId="2" borderId="0" numFmtId="0" applyNumberFormat="0" applyFont="1" applyFill="1" applyBorder="0" applyProtection="0">
      <alignment vertical="center"/>
    </xf>
    <xf fontId="2" fillId="0" borderId="0" numFmtId="0" applyNumberFormat="1" applyFont="1" applyFill="1" applyBorder="1"/>
  </cellStyleXfs>
  <cellXfs count="59">
    <xf fontId="0" fillId="0" borderId="0" numFmtId="0" xfId="0" applyAlignment="1">
      <alignment vertical="center"/>
    </xf>
    <xf fontId="3" fillId="0" borderId="0" numFmtId="0" xfId="0" applyFont="1" applyAlignment="1">
      <alignment vertical="center"/>
    </xf>
    <xf fontId="3" fillId="0" borderId="0" numFmtId="0" xfId="0" applyFont="1" applyAlignment="1">
      <alignment horizontal="center" vertical="center"/>
    </xf>
    <xf fontId="3" fillId="0" borderId="0" numFmtId="0" xfId="0" applyFont="1" applyAlignment="1">
      <alignment horizontal="left" vertical="center"/>
    </xf>
    <xf fontId="3" fillId="0" borderId="0" numFmtId="164" xfId="0" applyNumberFormat="1" applyFont="1" applyAlignment="1">
      <alignment horizontal="left" vertical="center"/>
    </xf>
    <xf fontId="4" fillId="3" borderId="0" numFmtId="165" xfId="1" applyNumberFormat="1" applyFont="1" applyFill="1" applyAlignment="1">
      <alignment horizontal="center"/>
    </xf>
    <xf fontId="4" fillId="3" borderId="0" numFmtId="165" xfId="1" applyNumberFormat="1" applyFont="1" applyFill="1" applyAlignment="1">
      <alignment horizontal="left"/>
    </xf>
    <xf fontId="5" fillId="0" borderId="0" numFmtId="0" xfId="2" applyFont="1" applyAlignment="1">
      <alignment horizontal="center" wrapText="1"/>
    </xf>
    <xf fontId="5" fillId="0" borderId="0" numFmtId="0" xfId="0" applyFont="1" applyAlignment="1">
      <alignment wrapText="1"/>
    </xf>
    <xf fontId="5" fillId="0" borderId="0" numFmtId="0" xfId="2" applyFont="1" applyAlignment="1">
      <alignment horizontal="center" vertical="center" wrapText="1"/>
    </xf>
    <xf fontId="5" fillId="0" borderId="0" numFmtId="0" xfId="0" applyFont="1" applyAlignment="1">
      <alignment vertical="center" wrapText="1"/>
    </xf>
    <xf fontId="6" fillId="0" borderId="0" numFmtId="0" xfId="2" applyFont="1" applyAlignment="1">
      <alignment horizontal="center" vertical="center" wrapText="1"/>
    </xf>
    <xf fontId="7" fillId="0" borderId="0" numFmtId="0" xfId="0" applyFont="1" applyAlignment="1">
      <alignment vertical="center" wrapText="1"/>
    </xf>
    <xf fontId="8" fillId="2" borderId="1" numFmtId="0" xfId="1" applyFont="1" applyFill="1" applyBorder="1" applyAlignment="1">
      <alignment horizontal="center" vertical="center"/>
    </xf>
    <xf fontId="8" fillId="2" borderId="1" numFmtId="164" xfId="1" applyNumberFormat="1" applyFont="1" applyFill="1" applyBorder="1" applyAlignment="1">
      <alignment horizontal="center" vertical="center" wrapText="1"/>
    </xf>
    <xf fontId="9" fillId="2" borderId="1" numFmtId="164" xfId="1" applyNumberFormat="1" applyFont="1" applyFill="1" applyBorder="1" applyAlignment="1">
      <alignment horizontal="center" vertical="center" wrapText="1"/>
    </xf>
    <xf fontId="10" fillId="3" borderId="2" numFmtId="0" xfId="1" applyFont="1" applyFill="1" applyBorder="1" applyAlignment="1">
      <alignment horizontal="center" vertical="center" wrapText="1"/>
    </xf>
    <xf fontId="11" fillId="3" borderId="2" numFmtId="0" xfId="1" applyFont="1" applyFill="1" applyBorder="1" applyAlignment="1">
      <alignment horizontal="left" vertical="top" wrapText="1"/>
    </xf>
    <xf fontId="12" fillId="3" borderId="2" numFmtId="0" xfId="1" applyFont="1" applyFill="1" applyBorder="1" applyAlignment="1">
      <alignment horizontal="center" vertical="center" wrapText="1"/>
    </xf>
    <xf fontId="13" fillId="3" borderId="3" numFmtId="0" xfId="1" applyFont="1" applyFill="1" applyBorder="1" applyAlignment="1">
      <alignment horizontal="center" vertical="center"/>
    </xf>
    <xf fontId="14" fillId="3" borderId="3" numFmtId="164" xfId="1" applyNumberFormat="1" applyFont="1" applyFill="1" applyBorder="1" applyAlignment="1">
      <alignment horizontal="center" vertical="center"/>
    </xf>
    <xf fontId="13" fillId="3" borderId="3" numFmtId="164" xfId="1" applyNumberFormat="1" applyFont="1" applyFill="1" applyBorder="1" applyAlignment="1">
      <alignment horizontal="center" vertical="center"/>
    </xf>
    <xf fontId="5" fillId="0" borderId="0" numFmtId="166" xfId="0" applyNumberFormat="1" applyFont="1" applyAlignment="1">
      <alignment horizontal="center" vertical="center"/>
    </xf>
    <xf fontId="15" fillId="0" borderId="2" numFmtId="0" xfId="0" applyFont="1" applyBorder="1" applyAlignment="1">
      <alignment horizontal="center" vertical="center" wrapText="1"/>
    </xf>
    <xf fontId="10" fillId="0" borderId="4" numFmtId="0" xfId="0" applyFont="1" applyBorder="1" applyAlignment="1">
      <alignment horizontal="center" vertical="center" wrapText="1"/>
    </xf>
    <xf fontId="16" fillId="0" borderId="4" numFmtId="0" xfId="0" applyFont="1" applyBorder="1" applyAlignment="1">
      <alignment horizontal="left" vertical="top" wrapText="1"/>
    </xf>
    <xf fontId="5" fillId="0" borderId="4" numFmtId="0" xfId="0" applyFont="1" applyBorder="1" applyAlignment="1">
      <alignment horizontal="center" vertical="center" wrapText="1"/>
    </xf>
    <xf fontId="13" fillId="4" borderId="3" numFmtId="0" xfId="1" applyFont="1" applyFill="1" applyBorder="1" applyAlignment="1">
      <alignment horizontal="center" vertical="center"/>
    </xf>
    <xf fontId="14" fillId="4" borderId="3" numFmtId="164" xfId="1" applyNumberFormat="1" applyFont="1" applyFill="1" applyBorder="1" applyAlignment="1">
      <alignment horizontal="center" vertical="center"/>
    </xf>
    <xf fontId="13" fillId="4" borderId="5" numFmtId="164" xfId="1" applyNumberFormat="1" applyFont="1" applyFill="1" applyBorder="1" applyAlignment="1">
      <alignment horizontal="center" vertical="center"/>
    </xf>
    <xf fontId="5" fillId="4" borderId="6" numFmtId="166" xfId="0" applyNumberFormat="1" applyFont="1" applyFill="1" applyBorder="1" applyAlignment="1">
      <alignment horizontal="center" vertical="center"/>
    </xf>
    <xf fontId="13" fillId="4" borderId="7" numFmtId="164" xfId="1" applyNumberFormat="1" applyFont="1" applyFill="1" applyBorder="1" applyAlignment="1">
      <alignment horizontal="center" vertical="center"/>
    </xf>
    <xf fontId="0" fillId="0" borderId="4" numFmtId="0" xfId="0" applyBorder="1" applyAlignment="1">
      <alignment horizontal="center" vertical="center" wrapText="1"/>
    </xf>
    <xf fontId="5" fillId="4" borderId="0" numFmtId="0" xfId="0" applyFont="1" applyFill="1" applyAlignment="1">
      <alignment horizontal="center" vertical="center"/>
    </xf>
    <xf fontId="17" fillId="4" borderId="3" numFmtId="164" xfId="0" applyNumberFormat="1" applyFont="1" applyFill="1" applyBorder="1" applyAlignment="1">
      <alignment horizontal="center" vertical="center"/>
    </xf>
    <xf fontId="5" fillId="4" borderId="3" numFmtId="0" xfId="0" applyFont="1" applyFill="1" applyBorder="1" applyAlignment="1">
      <alignment horizontal="center" vertical="center"/>
    </xf>
    <xf fontId="10" fillId="0" borderId="1" numFmtId="0" xfId="0" applyFont="1" applyBorder="1" applyAlignment="1">
      <alignment horizontal="center" vertical="center" wrapText="1"/>
    </xf>
    <xf fontId="16" fillId="0" borderId="1" numFmtId="0" xfId="0" applyFont="1" applyBorder="1" applyAlignment="1">
      <alignment horizontal="left" vertical="top" wrapText="1"/>
    </xf>
    <xf fontId="5" fillId="0" borderId="1" numFmtId="0" xfId="0" applyFont="1" applyBorder="1" applyAlignment="1">
      <alignment horizontal="center" vertical="center" wrapText="1"/>
    </xf>
    <xf fontId="0" fillId="0" borderId="1" numFmtId="0" xfId="0" applyBorder="1" applyAlignment="1">
      <alignment horizontal="center" vertical="center" wrapText="1"/>
    </xf>
    <xf fontId="13" fillId="0" borderId="8" numFmtId="0" xfId="0" applyFont="1" applyBorder="1" applyAlignment="1">
      <alignment horizontal="center" vertical="center" wrapText="1"/>
    </xf>
    <xf fontId="5" fillId="0" borderId="8" numFmtId="0" xfId="0" applyFont="1" applyBorder="1" applyAlignment="1">
      <alignment horizontal="center" vertical="center" wrapText="1"/>
    </xf>
    <xf fontId="5" fillId="0" borderId="0" numFmtId="0" xfId="0" applyFont="1" applyAlignment="1">
      <alignment horizontal="center" vertical="center" wrapText="1"/>
    </xf>
    <xf fontId="18" fillId="3" borderId="2" numFmtId="0" xfId="1" applyFont="1" applyFill="1" applyBorder="1" applyAlignment="1">
      <alignment horizontal="left" vertical="center" wrapText="1"/>
    </xf>
    <xf fontId="19" fillId="3" borderId="3" numFmtId="167" xfId="1" applyNumberFormat="1" applyFont="1" applyFill="1" applyBorder="1" applyAlignment="1">
      <alignment horizontal="center" vertical="center"/>
    </xf>
    <xf fontId="13" fillId="3" borderId="5" numFmtId="164" xfId="1" applyNumberFormat="1" applyFont="1" applyFill="1" applyBorder="1" applyAlignment="1">
      <alignment horizontal="center" vertical="center"/>
    </xf>
    <xf fontId="5" fillId="0" borderId="6" numFmtId="166" xfId="0" applyNumberFormat="1" applyFont="1" applyBorder="1" applyAlignment="1">
      <alignment horizontal="center" vertical="center"/>
    </xf>
    <xf fontId="13" fillId="3" borderId="7" numFmtId="164" xfId="1" applyNumberFormat="1" applyFont="1" applyFill="1" applyBorder="1" applyAlignment="1">
      <alignment horizontal="center" vertical="center"/>
    </xf>
    <xf fontId="5" fillId="0" borderId="2" numFmtId="0" xfId="0" applyFont="1" applyBorder="1" applyAlignment="1">
      <alignment horizontal="center" vertical="center" wrapText="1"/>
    </xf>
    <xf fontId="20" fillId="0" borderId="4" numFmtId="0" xfId="0" applyFont="1" applyBorder="1" applyAlignment="1">
      <alignment horizontal="left" vertical="center" wrapText="1"/>
    </xf>
    <xf fontId="19" fillId="4" borderId="3" numFmtId="167" xfId="1" applyNumberFormat="1" applyFont="1" applyFill="1" applyBorder="1" applyAlignment="1">
      <alignment horizontal="center" vertical="center"/>
    </xf>
    <xf fontId="13" fillId="4" borderId="3" numFmtId="164" xfId="1" applyNumberFormat="1" applyFont="1" applyFill="1" applyBorder="1" applyAlignment="1">
      <alignment horizontal="center" vertical="center"/>
    </xf>
    <xf fontId="5" fillId="4" borderId="8" numFmtId="0" xfId="0" applyFont="1" applyFill="1" applyBorder="1" applyAlignment="1">
      <alignment horizontal="center" vertical="center"/>
    </xf>
    <xf fontId="21" fillId="4" borderId="3" numFmtId="167" xfId="0" applyNumberFormat="1" applyFont="1" applyFill="1" applyBorder="1" applyAlignment="1">
      <alignment horizontal="center" vertical="center"/>
    </xf>
    <xf fontId="20" fillId="0" borderId="1" numFmtId="0" xfId="0" applyFont="1" applyBorder="1" applyAlignment="1">
      <alignment horizontal="left" vertical="center" wrapText="1"/>
    </xf>
    <xf fontId="13" fillId="3" borderId="2" numFmtId="164" xfId="1" applyNumberFormat="1" applyFont="1" applyFill="1" applyBorder="1" applyAlignment="1">
      <alignment horizontal="center" vertical="center"/>
    </xf>
    <xf fontId="15" fillId="0" borderId="0" numFmtId="0" xfId="0" applyFont="1" applyAlignment="1">
      <alignment vertical="center"/>
    </xf>
    <xf fontId="15" fillId="0" borderId="0" numFmtId="0" xfId="0" applyFont="1" applyAlignment="1">
      <alignment horizontal="left" vertical="center"/>
    </xf>
    <xf fontId="17" fillId="0" borderId="0" numFmtId="0" xfId="0" applyFont="1" applyAlignment="1">
      <alignment vertical="center"/>
    </xf>
  </cellXfs>
  <cellStyles count="3">
    <cellStyle name="Accent5" xfId="1" builtinId="45"/>
    <cellStyle name="Normal" xfId="0" builtinId="0"/>
    <cellStyle name="常规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customXml" Target="../customXml/item1.xml"/><Relationship  Id="rId2" Type="http://schemas.openxmlformats.org/officeDocument/2006/relationships/customXml" Target="../customXml/item2.xml"/><Relationship  Id="rId3" Type="http://schemas.openxmlformats.org/officeDocument/2006/relationships/customXml" Target="../customXml/item3.xml"/><Relationship  Id="rId4" Type="http://schemas.openxmlformats.org/officeDocument/2006/relationships/worksheet" Target="worksheets/sheet1.xml"/><Relationship  Id="rId5" Type="http://schemas.openxmlformats.org/officeDocument/2006/relationships/theme" Target="theme/theme1.xml"/><Relationship  Id="rId6" Type="http://schemas.openxmlformats.org/officeDocument/2006/relationships/sharedStrings" Target="sharedStrings.xml"/><Relationship  Id="rId7" Type="http://schemas.openxmlformats.org/officeDocument/2006/relationships/styles" Target="style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88900</xdr:colOff>
      <xdr:row>6</xdr:row>
      <xdr:rowOff>190500</xdr:rowOff>
    </xdr:from>
    <xdr:to>
      <xdr:col>1</xdr:col>
      <xdr:colOff>3797300</xdr:colOff>
      <xdr:row>11</xdr:row>
      <xdr:rowOff>431800</xdr:rowOff>
    </xdr:to>
    <xdr:pic>
      <xdr:nvPicPr>
        <xdr:cNvPr id="5848" name="图片 1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1765300" y="2692400"/>
          <a:ext cx="3708400" cy="3098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2590799</xdr:colOff>
      <xdr:row>3</xdr:row>
      <xdr:rowOff>304799</xdr:rowOff>
    </xdr:from>
    <xdr:to>
      <xdr:col>3</xdr:col>
      <xdr:colOff>1130299</xdr:colOff>
      <xdr:row>11</xdr:row>
      <xdr:rowOff>546099</xdr:rowOff>
    </xdr:to>
    <xdr:pic>
      <xdr:nvPicPr>
        <xdr:cNvPr id="5849" name="图片 2" descr="组 1 拷贝1"/>
        <xdr:cNvPicPr>
          <a:picLocks noChangeAspect="1" noChangeArrowheads="1"/>
        </xdr:cNvPicPr>
      </xdr:nvPicPr>
      <xdr:blipFill>
        <a:blip r:embed="rId2"/>
        <a:stretch/>
      </xdr:blipFill>
      <xdr:spPr bwMode="auto">
        <a:xfrm>
          <a:off x="4267200" y="1676400"/>
          <a:ext cx="5194299" cy="4229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3657600</xdr:colOff>
      <xdr:row>13</xdr:row>
      <xdr:rowOff>12699</xdr:rowOff>
    </xdr:from>
    <xdr:to>
      <xdr:col>3</xdr:col>
      <xdr:colOff>165099</xdr:colOff>
      <xdr:row>18</xdr:row>
      <xdr:rowOff>495299</xdr:rowOff>
    </xdr:to>
    <xdr:pic>
      <xdr:nvPicPr>
        <xdr:cNvPr id="5850" name="图片 1" descr="清洗机2_副本"/>
        <xdr:cNvPicPr>
          <a:picLocks noChangeAspect="1" noChangeArrowheads="1"/>
        </xdr:cNvPicPr>
      </xdr:nvPicPr>
      <xdr:blipFill>
        <a:blip r:embed="rId3"/>
        <a:stretch/>
      </xdr:blipFill>
      <xdr:spPr bwMode="auto">
        <a:xfrm>
          <a:off x="5334000" y="6299200"/>
          <a:ext cx="3162300" cy="3149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twoCell">
    <xdr:from>
      <xdr:col>1</xdr:col>
      <xdr:colOff>3759200</xdr:colOff>
      <xdr:row>20</xdr:row>
      <xdr:rowOff>139700</xdr:rowOff>
    </xdr:from>
    <xdr:to>
      <xdr:col>3</xdr:col>
      <xdr:colOff>114300</xdr:colOff>
      <xdr:row>25</xdr:row>
      <xdr:rowOff>431800</xdr:rowOff>
    </xdr:to>
    <xdr:pic>
      <xdr:nvPicPr>
        <xdr:cNvPr id="5851" name="图片 7" descr="固化机2_副本"/>
        <xdr:cNvPicPr>
          <a:picLocks noChangeAspect="1" noChangeArrowheads="1"/>
        </xdr:cNvPicPr>
      </xdr:nvPicPr>
      <xdr:blipFill>
        <a:blip r:embed="rId4"/>
        <a:stretch/>
      </xdr:blipFill>
      <xdr:spPr bwMode="auto">
        <a:xfrm>
          <a:off x="5435600" y="9982200"/>
          <a:ext cx="3009900" cy="295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22" zoomScale="100" workbookViewId="0">
      <selection activeCell="D11" activeCellId="0" sqref="D11"/>
    </sheetView>
  </sheetViews>
  <sheetFormatPr baseColWidth="10" defaultColWidth="8.1640625" defaultRowHeight="13.5"/>
  <cols>
    <col customWidth="1" min="1" max="1" style="1" width="22"/>
    <col customWidth="1" min="2" max="2" style="1" width="51.6640625"/>
    <col customWidth="1" min="3" max="3" style="1" width="35.6640625"/>
    <col customWidth="1" min="4" max="4" style="2" width="49.375"/>
    <col customWidth="1" min="5" max="5" style="3" width="25.25390625"/>
    <col customWidth="1" min="6" max="6" style="4" width="15.50390625"/>
    <col customWidth="1" min="7" max="8" style="4" width="23.6640625"/>
    <col customWidth="1" min="9" max="9" style="4" width="26.00390625"/>
    <col customWidth="1" min="10" max="10" style="3" width="35.6640625"/>
    <col customWidth="1" min="11" max="11" style="1" width="14.1640625"/>
    <col customWidth="1" min="12" max="12" style="1" width="21.1640625"/>
    <col customWidth="1" min="13" max="13" style="1" width="18"/>
    <col min="14" max="16384" style="1" width="8.1640625"/>
  </cols>
  <sheetData>
    <row r="1" ht="42" customHeight="1">
      <c r="A1" s="5" t="s">
        <v>0</v>
      </c>
      <c r="B1" s="5"/>
      <c r="C1" s="5"/>
      <c r="D1" s="6"/>
      <c r="E1" s="6"/>
      <c r="F1" s="6"/>
      <c r="G1" s="6"/>
      <c r="H1" s="6"/>
      <c r="I1" s="6"/>
      <c r="J1" s="6"/>
    </row>
    <row r="2" ht="33" customHeight="1">
      <c r="A2" s="7"/>
      <c r="B2" s="7"/>
      <c r="C2" s="8"/>
      <c r="D2" s="8"/>
      <c r="E2" s="8"/>
      <c r="F2" s="8"/>
      <c r="G2" s="8"/>
      <c r="H2" s="8"/>
      <c r="I2" s="8"/>
      <c r="J2" s="8"/>
    </row>
    <row r="3" ht="33" customHeight="1">
      <c r="A3" s="9"/>
      <c r="B3" s="9"/>
      <c r="C3" s="10"/>
      <c r="D3" s="10"/>
      <c r="E3" s="10"/>
      <c r="F3" s="10"/>
      <c r="G3" s="10"/>
      <c r="H3" s="10"/>
      <c r="I3" s="10"/>
      <c r="J3" s="10"/>
    </row>
    <row r="4" ht="24.75" customHeight="1">
      <c r="A4" s="11" t="s">
        <v>1</v>
      </c>
      <c r="B4" s="12"/>
      <c r="C4" s="12"/>
      <c r="D4" s="12"/>
      <c r="E4" s="12"/>
      <c r="F4" s="12"/>
      <c r="G4" s="12"/>
      <c r="H4" s="12"/>
      <c r="I4" s="12"/>
      <c r="J4" s="12"/>
    </row>
    <row r="5" ht="24.75" customHeight="1">
      <c r="A5" s="12"/>
      <c r="B5" s="12"/>
      <c r="C5" s="12"/>
      <c r="D5" s="12"/>
      <c r="E5" s="12"/>
      <c r="F5" s="12"/>
      <c r="G5" s="12"/>
      <c r="H5" s="12"/>
      <c r="I5" s="12"/>
      <c r="J5" s="12"/>
    </row>
    <row r="6" ht="41.25" customHeight="1">
      <c r="A6" s="13" t="s">
        <v>2</v>
      </c>
      <c r="B6" s="13" t="s">
        <v>3</v>
      </c>
      <c r="C6" s="13" t="s">
        <v>4</v>
      </c>
      <c r="D6" s="13" t="s">
        <v>5</v>
      </c>
      <c r="E6" s="14" t="s">
        <v>6</v>
      </c>
      <c r="F6" s="14" t="s">
        <v>7</v>
      </c>
      <c r="G6" s="14" t="s">
        <v>8</v>
      </c>
      <c r="H6" s="15" t="s">
        <v>9</v>
      </c>
      <c r="I6" s="15" t="s">
        <v>10</v>
      </c>
      <c r="J6" s="13" t="s">
        <v>11</v>
      </c>
    </row>
    <row r="7" ht="45" customHeight="1">
      <c r="A7" s="16" t="s">
        <v>12</v>
      </c>
      <c r="B7" s="17"/>
      <c r="C7" s="18"/>
      <c r="D7" s="19" t="s">
        <v>13</v>
      </c>
      <c r="E7" s="20">
        <v>1360.74</v>
      </c>
      <c r="F7" s="20">
        <f>(E7*0.1)</f>
        <v>136.07400000000001</v>
      </c>
      <c r="G7" s="21">
        <f>E7+F7</f>
        <v>1496.8140000000001</v>
      </c>
      <c r="H7" s="22" t="s">
        <v>14</v>
      </c>
      <c r="I7" s="21" t="s">
        <v>14</v>
      </c>
      <c r="J7" s="23" t="s">
        <v>15</v>
      </c>
      <c r="L7" s="1"/>
    </row>
    <row r="8" ht="45" customHeight="1">
      <c r="A8" s="24"/>
      <c r="B8" s="25"/>
      <c r="C8" s="26"/>
      <c r="D8" s="27" t="s">
        <v>16</v>
      </c>
      <c r="E8" s="28">
        <v>1294.3399999999999</v>
      </c>
      <c r="F8" s="28">
        <f>(E8*0.1)</f>
        <v>129.434</v>
      </c>
      <c r="G8" s="29">
        <f>E8+F8</f>
        <v>1423.7739999999999</v>
      </c>
      <c r="H8" s="30">
        <f>I8*0.2</f>
        <v>2847.5479999999998</v>
      </c>
      <c r="I8" s="31">
        <f>10*G8</f>
        <v>14237.739999999998</v>
      </c>
      <c r="J8" s="32"/>
      <c r="L8" s="1"/>
    </row>
    <row r="9" ht="45" customHeight="1">
      <c r="A9" s="24"/>
      <c r="B9" s="25"/>
      <c r="C9" s="26"/>
      <c r="D9" s="33" t="s">
        <v>17</v>
      </c>
      <c r="E9" s="34">
        <v>1244.54</v>
      </c>
      <c r="F9" s="28">
        <f>(E9*0.1)</f>
        <v>124.45400000000001</v>
      </c>
      <c r="G9" s="29">
        <f>E9+F9</f>
        <v>1368.9939999999999</v>
      </c>
      <c r="H9" s="30">
        <f>I9*0.2</f>
        <v>5475.9759999999997</v>
      </c>
      <c r="I9" s="31">
        <f>20*G9</f>
        <v>27379.879999999997</v>
      </c>
      <c r="J9" s="32"/>
      <c r="L9" s="1"/>
    </row>
    <row r="10" ht="45" customHeight="1">
      <c r="A10" s="24"/>
      <c r="B10" s="25"/>
      <c r="C10" s="26"/>
      <c r="D10" s="35" t="s">
        <v>18</v>
      </c>
      <c r="E10" s="34">
        <v>1194.74</v>
      </c>
      <c r="F10" s="28">
        <f>(E10*0.1)</f>
        <v>119.474</v>
      </c>
      <c r="G10" s="29">
        <f>E10+F10</f>
        <v>1314.2139999999999</v>
      </c>
      <c r="H10" s="30">
        <f>I10*0.2</f>
        <v>13142.139999999999</v>
      </c>
      <c r="I10" s="31">
        <f>50*G10</f>
        <v>65710.699999999997</v>
      </c>
      <c r="J10" s="32"/>
      <c r="L10" s="1"/>
    </row>
    <row r="11" ht="45" customHeight="1">
      <c r="A11" s="24"/>
      <c r="B11" s="25"/>
      <c r="C11" s="26"/>
      <c r="D11" s="33" t="s">
        <v>19</v>
      </c>
      <c r="E11" s="34">
        <v>1171.5</v>
      </c>
      <c r="F11" s="28">
        <f>(E11*0.1)</f>
        <v>117.15000000000001</v>
      </c>
      <c r="G11" s="29">
        <f>E11+F11</f>
        <v>1288.6500000000001</v>
      </c>
      <c r="H11" s="30">
        <f>I11*0.2</f>
        <v>18041.100000000002</v>
      </c>
      <c r="I11" s="31">
        <f>70*G11</f>
        <v>90205.5</v>
      </c>
      <c r="J11" s="32"/>
      <c r="L11" s="1"/>
    </row>
    <row r="12" ht="45" customHeight="1">
      <c r="A12" s="36"/>
      <c r="B12" s="37"/>
      <c r="C12" s="38"/>
      <c r="D12" s="35" t="s">
        <v>20</v>
      </c>
      <c r="E12" s="34">
        <v>1144.9400000000001</v>
      </c>
      <c r="F12" s="28">
        <f>(E12*0.1)</f>
        <v>114.49400000000001</v>
      </c>
      <c r="G12" s="29">
        <f>E12+F12</f>
        <v>1259.434</v>
      </c>
      <c r="H12" s="30">
        <f>I12*0.2</f>
        <v>25188.68</v>
      </c>
      <c r="I12" s="31">
        <f>100*G12</f>
        <v>125943.39999999999</v>
      </c>
      <c r="J12" s="39"/>
      <c r="L12" s="1"/>
    </row>
    <row r="13" ht="28" customHeight="1">
      <c r="A13" s="40"/>
      <c r="B13" s="40"/>
      <c r="C13" s="41"/>
      <c r="D13" s="41"/>
      <c r="E13" s="41"/>
      <c r="F13" s="41"/>
      <c r="G13" s="41"/>
      <c r="H13" s="42"/>
      <c r="I13" s="41"/>
      <c r="J13" s="41"/>
    </row>
    <row r="14" ht="42" customHeight="1">
      <c r="A14" s="16" t="s">
        <v>21</v>
      </c>
      <c r="B14" s="43" t="s">
        <v>22</v>
      </c>
      <c r="C14" s="18"/>
      <c r="D14" s="19" t="s">
        <v>13</v>
      </c>
      <c r="E14" s="44">
        <v>424.63999999999999</v>
      </c>
      <c r="F14" s="20">
        <f>(E14*0.1)</f>
        <v>42.463999999999999</v>
      </c>
      <c r="G14" s="45">
        <f>E14+F14</f>
        <v>467.10399999999998</v>
      </c>
      <c r="H14" s="46" t="s">
        <v>14</v>
      </c>
      <c r="I14" s="47" t="s">
        <v>14</v>
      </c>
      <c r="J14" s="48" t="s">
        <v>23</v>
      </c>
    </row>
    <row r="15" ht="42" customHeight="1">
      <c r="A15" s="24"/>
      <c r="B15" s="49"/>
      <c r="C15" s="26"/>
      <c r="D15" s="27" t="s">
        <v>16</v>
      </c>
      <c r="E15" s="50">
        <v>408.04000000000002</v>
      </c>
      <c r="F15" s="28">
        <f>(E15*0.1)</f>
        <v>40.804000000000002</v>
      </c>
      <c r="G15" s="51">
        <f>E15+F15</f>
        <v>448.84400000000005</v>
      </c>
      <c r="H15" s="30">
        <f>I15*0.2</f>
        <v>897.6880000000001</v>
      </c>
      <c r="I15" s="51">
        <f>10*G15</f>
        <v>4488.4400000000005</v>
      </c>
      <c r="J15" s="32"/>
    </row>
    <row r="16" ht="42" customHeight="1">
      <c r="A16" s="24"/>
      <c r="B16" s="49"/>
      <c r="C16" s="26"/>
      <c r="D16" s="52" t="s">
        <v>17</v>
      </c>
      <c r="E16" s="53">
        <v>391.44</v>
      </c>
      <c r="F16" s="28">
        <f>(E16*0.1)</f>
        <v>39.144000000000005</v>
      </c>
      <c r="G16" s="51">
        <f>E16+F16</f>
        <v>430.584</v>
      </c>
      <c r="H16" s="30">
        <f>I16*0.2</f>
        <v>1722.3360000000002</v>
      </c>
      <c r="I16" s="51">
        <f>20*G16</f>
        <v>8611.6800000000003</v>
      </c>
      <c r="J16" s="32"/>
    </row>
    <row r="17" ht="42" customHeight="1">
      <c r="A17" s="24"/>
      <c r="B17" s="49"/>
      <c r="C17" s="26"/>
      <c r="D17" s="35" t="s">
        <v>18</v>
      </c>
      <c r="E17" s="53">
        <v>374.83999999999997</v>
      </c>
      <c r="F17" s="28">
        <f>(E17*0.1)</f>
        <v>37.484000000000002</v>
      </c>
      <c r="G17" s="51">
        <f>E17+F17</f>
        <v>412.32399999999996</v>
      </c>
      <c r="H17" s="30">
        <f>I17*0.2</f>
        <v>4123.2399999999998</v>
      </c>
      <c r="I17" s="51">
        <f>50*G17</f>
        <v>20616.199999999997</v>
      </c>
      <c r="J17" s="32"/>
    </row>
    <row r="18" ht="42" customHeight="1">
      <c r="A18" s="24"/>
      <c r="B18" s="49"/>
      <c r="C18" s="26"/>
      <c r="D18" s="52" t="s">
        <v>19</v>
      </c>
      <c r="E18" s="53">
        <v>364.88</v>
      </c>
      <c r="F18" s="28">
        <f>(E18*0.1)</f>
        <v>36.488</v>
      </c>
      <c r="G18" s="51">
        <f>E18+F18</f>
        <v>401.36799999999999</v>
      </c>
      <c r="H18" s="30">
        <f>I18*0.2</f>
        <v>5619.152</v>
      </c>
      <c r="I18" s="51">
        <f>70*G18</f>
        <v>28095.759999999998</v>
      </c>
      <c r="J18" s="32"/>
    </row>
    <row r="19" ht="42" customHeight="1">
      <c r="A19" s="36"/>
      <c r="B19" s="54"/>
      <c r="C19" s="38"/>
      <c r="D19" s="33" t="s">
        <v>20</v>
      </c>
      <c r="E19" s="53">
        <v>358.24000000000001</v>
      </c>
      <c r="F19" s="28">
        <f>(E19*0.1)</f>
        <v>35.824000000000005</v>
      </c>
      <c r="G19" s="51">
        <f>E19+F19</f>
        <v>394.06400000000002</v>
      </c>
      <c r="H19" s="30">
        <f>I19*0.2</f>
        <v>7881.2800000000007</v>
      </c>
      <c r="I19" s="51">
        <f>100*G19</f>
        <v>39406.400000000001</v>
      </c>
      <c r="J19" s="39"/>
    </row>
    <row r="20" ht="28" customHeight="1">
      <c r="A20" s="40"/>
      <c r="B20" s="40"/>
      <c r="C20" s="41"/>
      <c r="D20" s="41"/>
      <c r="E20" s="41"/>
      <c r="F20" s="41"/>
      <c r="G20" s="41"/>
      <c r="H20" s="41"/>
      <c r="I20" s="41"/>
      <c r="J20" s="41"/>
    </row>
    <row r="21" ht="42" customHeight="1">
      <c r="A21" s="16" t="s">
        <v>24</v>
      </c>
      <c r="B21" s="43" t="s">
        <v>25</v>
      </c>
      <c r="C21" s="18"/>
      <c r="D21" s="19" t="s">
        <v>13</v>
      </c>
      <c r="E21" s="44">
        <v>300.94</v>
      </c>
      <c r="F21" s="20">
        <f>(E21*0.1)</f>
        <v>30.094000000000001</v>
      </c>
      <c r="G21" s="21">
        <f>E21+F21</f>
        <v>331.03399999999999</v>
      </c>
      <c r="H21" s="55" t="s">
        <v>14</v>
      </c>
      <c r="I21" s="21" t="s">
        <v>14</v>
      </c>
      <c r="J21" s="48" t="s">
        <v>26</v>
      </c>
    </row>
    <row r="22" ht="42" customHeight="1">
      <c r="A22" s="24"/>
      <c r="B22" s="49"/>
      <c r="C22" s="26"/>
      <c r="D22" s="27" t="s">
        <v>16</v>
      </c>
      <c r="E22" s="50">
        <v>284.33999999999997</v>
      </c>
      <c r="F22" s="28">
        <f>(E22*0.1)</f>
        <v>28.433999999999997</v>
      </c>
      <c r="G22" s="29">
        <f>E22+F22</f>
        <v>312.774</v>
      </c>
      <c r="H22" s="30">
        <f>I22*0.2</f>
        <v>625.548</v>
      </c>
      <c r="I22" s="31">
        <f>10*G22</f>
        <v>3127.7399999999998</v>
      </c>
      <c r="J22" s="32"/>
    </row>
    <row r="23" ht="42" customHeight="1">
      <c r="A23" s="24"/>
      <c r="B23" s="49"/>
      <c r="C23" s="26"/>
      <c r="D23" s="52" t="s">
        <v>17</v>
      </c>
      <c r="E23" s="53">
        <v>267.74000000000001</v>
      </c>
      <c r="F23" s="28">
        <f>(E23*0.1)</f>
        <v>26.774000000000001</v>
      </c>
      <c r="G23" s="51">
        <f>E23+F23</f>
        <v>294.51400000000001</v>
      </c>
      <c r="H23" s="30">
        <f>I23*0.2</f>
        <v>1178.0560000000003</v>
      </c>
      <c r="I23" s="51">
        <f>20*G23</f>
        <v>5890.2800000000007</v>
      </c>
      <c r="J23" s="32"/>
    </row>
    <row r="24" ht="42" customHeight="1">
      <c r="A24" s="24"/>
      <c r="B24" s="49"/>
      <c r="C24" s="26"/>
      <c r="D24" s="33" t="s">
        <v>18</v>
      </c>
      <c r="E24" s="53">
        <v>262.75999999999999</v>
      </c>
      <c r="F24" s="28">
        <f>(E24*0.1)</f>
        <v>26.276</v>
      </c>
      <c r="G24" s="51">
        <f>E24+F24</f>
        <v>289.036</v>
      </c>
      <c r="H24" s="30">
        <f>I24*0.2</f>
        <v>2890.3600000000001</v>
      </c>
      <c r="I24" s="51">
        <f>50*G24</f>
        <v>14451.799999999999</v>
      </c>
      <c r="J24" s="32"/>
    </row>
    <row r="25" ht="42" customHeight="1">
      <c r="A25" s="24"/>
      <c r="B25" s="49"/>
      <c r="C25" s="26"/>
      <c r="D25" s="52" t="s">
        <v>19</v>
      </c>
      <c r="E25" s="53">
        <v>257.77999999999997</v>
      </c>
      <c r="F25" s="28">
        <f>(E25*0.1)</f>
        <v>25.777999999999999</v>
      </c>
      <c r="G25" s="51">
        <f>E25+F25</f>
        <v>283.55799999999999</v>
      </c>
      <c r="H25" s="30">
        <f>I25*0.2</f>
        <v>3969.8119999999999</v>
      </c>
      <c r="I25" s="51">
        <f>70*G25</f>
        <v>19849.059999999998</v>
      </c>
      <c r="J25" s="32"/>
    </row>
    <row r="26" ht="42" customHeight="1">
      <c r="A26" s="36"/>
      <c r="B26" s="54"/>
      <c r="C26" s="38"/>
      <c r="D26" s="35" t="s">
        <v>20</v>
      </c>
      <c r="E26" s="53">
        <v>251.13999999999999</v>
      </c>
      <c r="F26" s="28">
        <f>(E26*0.1)</f>
        <v>25.114000000000001</v>
      </c>
      <c r="G26" s="51">
        <f>E26+F26</f>
        <v>276.25399999999996</v>
      </c>
      <c r="H26" s="30">
        <f>I26*0.2</f>
        <v>5525.0799999999999</v>
      </c>
      <c r="I26" s="51">
        <f>100*G26</f>
        <v>27625.399999999998</v>
      </c>
      <c r="J26" s="39"/>
    </row>
    <row r="28" ht="16.5">
      <c r="A28" s="56" t="s">
        <v>27</v>
      </c>
    </row>
    <row r="29" ht="16.5">
      <c r="A29" s="56"/>
    </row>
    <row r="30" ht="16.5">
      <c r="A30" s="56" t="s">
        <v>28</v>
      </c>
    </row>
    <row r="31" ht="16.5">
      <c r="A31" s="56" t="s">
        <v>29</v>
      </c>
    </row>
    <row r="32" ht="16.5">
      <c r="A32" s="56" t="s">
        <v>30</v>
      </c>
    </row>
    <row r="33" ht="16.5">
      <c r="A33" s="56" t="s">
        <v>31</v>
      </c>
    </row>
    <row r="34" ht="16.5">
      <c r="A34" s="57" t="s">
        <v>32</v>
      </c>
    </row>
    <row r="35" ht="16.5">
      <c r="A35" s="56" t="s">
        <v>33</v>
      </c>
    </row>
    <row r="36" ht="16.5">
      <c r="A36" s="56" t="s">
        <v>34</v>
      </c>
    </row>
    <row r="37" ht="16.5">
      <c r="A37" s="56" t="s">
        <v>35</v>
      </c>
    </row>
    <row r="38" ht="16.5">
      <c r="A38" s="56"/>
    </row>
    <row r="39" ht="16.5">
      <c r="A39" s="56"/>
    </row>
    <row r="40" ht="16.5">
      <c r="A40" s="56"/>
    </row>
    <row r="41" ht="16.5">
      <c r="A41" s="56"/>
    </row>
    <row r="42" ht="16.5">
      <c r="A42" s="56" t="s">
        <v>36</v>
      </c>
    </row>
    <row r="43" ht="16.5">
      <c r="A43" s="56" t="s">
        <v>37</v>
      </c>
    </row>
    <row r="44" ht="16.5">
      <c r="A44" s="56" t="s">
        <v>38</v>
      </c>
    </row>
    <row r="46" ht="16.5">
      <c r="A46" s="58"/>
    </row>
  </sheetData>
  <mergeCells count="18">
    <mergeCell ref="A1:J1"/>
    <mergeCell ref="A2:J2"/>
    <mergeCell ref="A3:J3"/>
    <mergeCell ref="A4:J5"/>
    <mergeCell ref="A7:A12"/>
    <mergeCell ref="B7:B12"/>
    <mergeCell ref="C7:C12"/>
    <mergeCell ref="J7:J12"/>
    <mergeCell ref="A13:J13"/>
    <mergeCell ref="A14:A19"/>
    <mergeCell ref="B14:B19"/>
    <mergeCell ref="C14:C19"/>
    <mergeCell ref="J14:J19"/>
    <mergeCell ref="A20:J20"/>
    <mergeCell ref="A21:A26"/>
    <mergeCell ref="B21:B26"/>
    <mergeCell ref="C21:C26"/>
    <mergeCell ref="J21:J26"/>
  </mergeCells>
  <printOptions headings="0" gridLines="0" horizontalCentered="1" verticalCentered="1"/>
  <pageMargins left="0" right="0" top="0.74803149606299213" bottom="0.74803149606299213" header="0.31496062992125984" footer="0.31496062992125984"/>
  <pageSetup paperSize="9" scale="34" fitToWidth="1" fitToHeight="1" pageOrder="downThenOver" orientation="landscape" usePrinterDefaults="1" blackAndWhite="0" draft="0" cellComments="none" useFirstPageNumber="0" errors="displayed" horizontalDpi="600" verticalDpi="600" copies="1"/>
  <headerFooter scaleWithDoc="0"/>
  <drawing r:id="rId1"/>
</worksheet>
</file>

<file path=customXml/_rels/item1.xml.rels><?xml version="1.0" encoding="UTF-8" standalone="yes"?><Relationships xmlns="http://schemas.openxmlformats.org/package/2006/relationships"><Relationship  Id="rId1" Type="http://schemas.openxmlformats.org/officeDocument/2006/relationships/customXmlProps" Target="itemProps1.xml"/></Relationships>
</file>

<file path=customXml/_rels/item2.xml.rels><?xml version="1.0" encoding="UTF-8" standalone="yes"?><Relationships xmlns="http://schemas.openxmlformats.org/package/2006/relationships"><Relationship  Id="rId1" Type="http://schemas.openxmlformats.org/officeDocument/2006/relationships/customXmlProps" Target="itemProps2.xml"/></Relationships>
</file>

<file path=customXml/_rels/item3.xml.rels><?xml version="1.0" encoding="UTF-8" standalone="yes"?><Relationships xmlns="http://schemas.openxmlformats.org/package/2006/relationships"><Relationship 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51239e7-9af3-4024-9cfc-c71605e0bdc8" xsi:nil="true"/>
    <lcf76f155ced4ddcb4097134ff3c332f xmlns="032ba12d-e181-4ca1-9c96-372c256c15d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9FD2DCF9F71547AE3DDACA21322FAB" ma:contentTypeVersion="18" ma:contentTypeDescription="Create a new document." ma:contentTypeScope="" ma:versionID="c7f78227e636acc33fc5143180e7b2b4">
  <xsd:schema xmlns:xsd="http://www.w3.org/2001/XMLSchema" xmlns:xs="http://www.w3.org/2001/XMLSchema" xmlns:p="http://schemas.microsoft.com/office/2006/metadata/properties" xmlns:ns2="032ba12d-e181-4ca1-9c96-372c256c15d0" xmlns:ns3="e51239e7-9af3-4024-9cfc-c71605e0bdc8" targetNamespace="http://schemas.microsoft.com/office/2006/metadata/properties" ma:root="true" ma:fieldsID="b0a14e4011f3b97362c37ad1f84226c8" ns2:_="" ns3:_="">
    <xsd:import namespace="032ba12d-e181-4ca1-9c96-372c256c15d0"/>
    <xsd:import namespace="e51239e7-9af3-4024-9cfc-c71605e0bd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ba12d-e181-4ca1-9c96-372c256c15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6aa27f6-1ad9-4350-b2a9-36032c3e4c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1239e7-9af3-4024-9cfc-c71605e0bdc8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6b5500e-3d0e-4251-bc13-59b90cb40087}" ma:internalName="TaxCatchAll" ma:showField="CatchAllData" ma:web="e51239e7-9af3-4024-9cfc-c71605e0bd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C985B1-4FDE-4F0E-8FEF-6013D0A76429}"/>
</file>

<file path=customXml/itemProps2.xml><?xml version="1.0" encoding="utf-8"?>
<ds:datastoreItem xmlns:ds="http://schemas.openxmlformats.org/officeDocument/2006/customXml" ds:itemID="{A918798A-B64D-4B30-B8E5-E55892E95CC0}"/>
</file>

<file path=customXml/itemProps3.xml><?xml version="1.0" encoding="utf-8"?>
<ds:datastoreItem xmlns:ds="http://schemas.openxmlformats.org/officeDocument/2006/customXml" ds:itemID="{6C00649B-B4AF-4AB7-A3FD-01AEB1FBEBB0}"/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ONLYOFFICE/8.0.1.31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revision>1</cp:revision>
  <dcterms:created xsi:type="dcterms:W3CDTF">2016-12-02T08:54:00Z</dcterms:created>
  <dcterms:modified xsi:type="dcterms:W3CDTF">2024-05-03T09:33:47Z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5D795971206A40C485C4AD93B997FF95_13</vt:lpwstr>
  </property>
  <property fmtid="{D5CDD505-2E9C-101B-9397-08002B2CF9AE}" pid="4" name="ContentTypeId">
    <vt:lpwstr>0x010100239FD2DCF9F71547AE3DDACA21322FAB</vt:lpwstr>
  </property>
</Properties>
</file>